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ozpočtový výhled DSO" sheetId="1" r:id="rId1"/>
  </sheets>
  <definedNames>
    <definedName name="_xlnm.Print_Area" localSheetId="0">'Rozpočtový výhled DSO'!$A$1:$H$52</definedName>
  </definedNames>
  <calcPr fullCalcOnLoad="1"/>
</workbook>
</file>

<file path=xl/sharedStrings.xml><?xml version="1.0" encoding="utf-8"?>
<sst xmlns="http://schemas.openxmlformats.org/spreadsheetml/2006/main" count="113" uniqueCount="103">
  <si>
    <t>A</t>
  </si>
  <si>
    <t>POČÁTEČNÍ STAV PENĚŽNÍCH PROSTŘEDKŮ K 1. 1.</t>
  </si>
  <si>
    <t xml:space="preserve">      PŘÍJMY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</si>
  <si>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</si>
  <si>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</si>
  <si>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</si>
  <si>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</si>
  <si>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</si>
  <si>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</si>
  <si>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</si>
  <si>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P4</t>
  </si>
  <si>
    <t>Pc</t>
  </si>
  <si>
    <t>Třída 3</t>
  </si>
  <si>
    <t>P1+P2+P3+P4</t>
  </si>
  <si>
    <t>Kapitálové příjmy - ř. 4030</t>
  </si>
  <si>
    <t>Přijaté dotace - ř. 4040</t>
  </si>
  <si>
    <t>Příjmy celkem (před konsolidací) ř. 4050</t>
  </si>
  <si>
    <t>Kp</t>
  </si>
  <si>
    <t>Konsolidace celkem - ř. 4060</t>
  </si>
  <si>
    <t>Pk</t>
  </si>
  <si>
    <t>Pc-Kp</t>
  </si>
  <si>
    <t>Příjmy po konsolidaci - ř. 4200</t>
  </si>
  <si>
    <t>P5</t>
  </si>
  <si>
    <t>P6</t>
  </si>
  <si>
    <t>P7</t>
  </si>
  <si>
    <t>P8</t>
  </si>
  <si>
    <t>P9</t>
  </si>
  <si>
    <t>Pf</t>
  </si>
  <si>
    <t>Přijaté úvěry a komunální obligace</t>
  </si>
  <si>
    <t>P</t>
  </si>
  <si>
    <t>Pk+Pf</t>
  </si>
  <si>
    <t>KONSOLIDOVANÉ PŘÍJMY CELKEM</t>
  </si>
  <si>
    <t xml:space="preserve">      VÝDAJE</t>
  </si>
  <si>
    <t>V1</t>
  </si>
  <si>
    <t>V2</t>
  </si>
  <si>
    <t>V3</t>
  </si>
  <si>
    <t>Vc</t>
  </si>
  <si>
    <t>Třída 5</t>
  </si>
  <si>
    <t>Třída 6</t>
  </si>
  <si>
    <t>Třída 7</t>
  </si>
  <si>
    <t>V1+V2+V3</t>
  </si>
  <si>
    <t>Ostatní výdaje - ř. 4230</t>
  </si>
  <si>
    <t>Kv</t>
  </si>
  <si>
    <t>Konsolidace celkem - ř. 4250</t>
  </si>
  <si>
    <t>Vk</t>
  </si>
  <si>
    <t>Vc-Kv</t>
  </si>
  <si>
    <t>Výdaje po konsolidaci - ř. 4430</t>
  </si>
  <si>
    <t>V4</t>
  </si>
  <si>
    <t>V5</t>
  </si>
  <si>
    <t>V6</t>
  </si>
  <si>
    <t>V7</t>
  </si>
  <si>
    <t>V8</t>
  </si>
  <si>
    <t>Vf</t>
  </si>
  <si>
    <t>Splátky jistin úvěrů, dluhopisů</t>
  </si>
  <si>
    <t>V</t>
  </si>
  <si>
    <t>Vk+Vf</t>
  </si>
  <si>
    <t>KONSOLIDOVANÉ VÝDAJE CELKEM</t>
  </si>
  <si>
    <t>D</t>
  </si>
  <si>
    <t>E</t>
  </si>
  <si>
    <t>P-V</t>
  </si>
  <si>
    <t>A+D</t>
  </si>
  <si>
    <t>Hotovost běžného roku</t>
  </si>
  <si>
    <t>Hotovost na konci roku</t>
  </si>
  <si>
    <t>-</t>
  </si>
  <si>
    <t>V11</t>
  </si>
  <si>
    <t>V12</t>
  </si>
  <si>
    <t>Běžné (neinvestiční) výdaje - ř. 4210 (V11+V12)</t>
  </si>
  <si>
    <t>Kapitálové (investiční) výdaje - ř. 4220 (V21+V22)</t>
  </si>
  <si>
    <t>Výdaje celkem (před konsolidací) - ř. 4240 (Vc1+Vc2)</t>
  </si>
  <si>
    <t>ROK</t>
  </si>
  <si>
    <t>- z toho Obec Choustníkovo Hradiště</t>
  </si>
  <si>
    <t>- z toho Obec Vlčkovice v Podkrkonoší</t>
  </si>
  <si>
    <t>- z toho Obec Kuks</t>
  </si>
  <si>
    <t>- z toho Obec Stanovice</t>
  </si>
  <si>
    <t>CH</t>
  </si>
  <si>
    <t>K</t>
  </si>
  <si>
    <t>S</t>
  </si>
  <si>
    <t>UCH</t>
  </si>
  <si>
    <t>UK</t>
  </si>
  <si>
    <t>US</t>
  </si>
  <si>
    <t>- z toho pro pokrytí podílu Obce Choustníkovo Hradiště</t>
  </si>
  <si>
    <t>- z toho pro pokrytí podílu Obce Kuks</t>
  </si>
  <si>
    <t>- z toho pro pokrytí podílu Obce Stanovice</t>
  </si>
  <si>
    <t>V4+V5+V6+V7+V8</t>
  </si>
  <si>
    <t>- z toho úroky z úvěrů</t>
  </si>
  <si>
    <t>- z toho provoz svazku</t>
  </si>
  <si>
    <t>Úvěry krátkodobé (do 1 roku) - ř. 8113</t>
  </si>
  <si>
    <t>Úvěry dlouhodobé - ř. 8123</t>
  </si>
  <si>
    <t>P5+P6+P7+P8+P9</t>
  </si>
  <si>
    <t>Splátka jistiny krátkodobých úvěrů - ř. 8114</t>
  </si>
  <si>
    <t>Splátka jistiny dlouhodobých úvěrů - ř. 8124</t>
  </si>
  <si>
    <t>Splátka jistiny krátkodobého dluhopisu - ř. 8112</t>
  </si>
  <si>
    <t>Splátka jistiny dlouhodobého dluhopisu - ř. 8122</t>
  </si>
  <si>
    <t>Ostatní</t>
  </si>
  <si>
    <t>Příjem z vydání krátkodobých dluhopisů - ř. 8111</t>
  </si>
  <si>
    <t>Příjem z vydání dlouhodobých dluhopisů - ř. 8121</t>
  </si>
  <si>
    <t>R</t>
  </si>
  <si>
    <t>- z toho kraj</t>
  </si>
  <si>
    <r>
      <t xml:space="preserve">Třída 4 </t>
    </r>
    <r>
      <rPr>
        <sz val="7"/>
        <rFont val="Courier New"/>
        <family val="3"/>
      </rPr>
      <t>(CH+V+K+S+R)</t>
    </r>
  </si>
  <si>
    <t>UCH+UK+US</t>
  </si>
  <si>
    <t>Výdaje z fin.vypořádání mezi DSO a obcemi - ř. 4322</t>
  </si>
  <si>
    <t>Vypracovala: Eva Bittnerová, účetní</t>
  </si>
  <si>
    <t>Schválil: Výbor svazku dne 28.3.2017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</si>
</sst>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\ _K_č"/>
  </numFmts>
  <fonts count="40">
    <font>
      <sz val="10"/>
      <name val="Arial"/>
      <family val="0"/>
    </font>
    <font>
      <sz val="10"/>
      <name val="Courier New"/>
      <family val="3"/>
    </font>
    <font>
      <sz val="8"/>
      <name val="Arial"/>
      <family val="2"/>
    </font>
    <font>
      <b/>
      <sz val="10"/>
      <name val="Courier New"/>
      <family val="3"/>
    </font>
    <font>
      <sz val="9"/>
      <name val="Courier New"/>
      <family val="3"/>
    </font>
    <font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37">
      <selection activeCell="A51" sqref="A51"/>
    </sheetView>
  </sheetViews>
  <sheetFormatPr defaultColWidth="9.140625" defaultRowHeight="12.75"/>
  <cols>
    <col min="1" max="1" width="6.7109375" style="2" bestFit="1" customWidth="1"/>
    <col min="2" max="2" width="12.57421875" style="1" customWidth="1"/>
    <col min="3" max="3" width="55.8515625" style="1" customWidth="1"/>
    <col min="4" max="4" width="9.00390625" style="1" bestFit="1" customWidth="1"/>
    <col min="5" max="10" width="7.8515625" style="1" bestFit="1" customWidth="1"/>
    <col min="11" max="11" width="8.28125" style="1" bestFit="1" customWidth="1"/>
    <col min="12" max="12" width="8.8515625" style="1" bestFit="1" customWidth="1"/>
    <col min="13" max="16" width="7.8515625" style="1" bestFit="1" customWidth="1"/>
    <col min="17" max="18" width="7.8515625" style="1" customWidth="1"/>
    <col min="19" max="19" width="7.8515625" style="1" bestFit="1" customWidth="1"/>
    <col min="20" max="16384" width="9.140625" style="1" customWidth="1"/>
  </cols>
  <sheetData>
    <row r="1" spans="1:19" s="2" customFormat="1" ht="14.25" thickBot="1">
      <c r="A1" s="35" t="s">
        <v>69</v>
      </c>
      <c r="B1" s="35"/>
      <c r="C1" s="35"/>
      <c r="D1" s="24">
        <v>2018</v>
      </c>
      <c r="E1" s="24">
        <f>D1+1</f>
        <v>2019</v>
      </c>
      <c r="F1" s="24">
        <f>E1+1</f>
        <v>2020</v>
      </c>
      <c r="G1" s="24">
        <f>F1+1</f>
        <v>2021</v>
      </c>
      <c r="H1" s="24">
        <f>G1+1</f>
        <v>2022</v>
      </c>
      <c r="S1" s="7"/>
    </row>
    <row r="2" spans="1:19" s="3" customFormat="1" ht="14.25" thickBot="1">
      <c r="A2" s="25" t="s">
        <v>0</v>
      </c>
      <c r="B2" s="37" t="s">
        <v>1</v>
      </c>
      <c r="C2" s="37"/>
      <c r="D2" s="26">
        <v>244</v>
      </c>
      <c r="E2" s="26">
        <f>D47</f>
        <v>210</v>
      </c>
      <c r="F2" s="26">
        <f>E47</f>
        <v>190</v>
      </c>
      <c r="G2" s="26">
        <f>F47</f>
        <v>170</v>
      </c>
      <c r="H2" s="27">
        <f>G47</f>
        <v>160</v>
      </c>
      <c r="I2" s="4"/>
      <c r="J2" s="4"/>
      <c r="K2" s="4"/>
      <c r="L2" s="4"/>
      <c r="M2" s="4"/>
      <c r="N2" s="4"/>
      <c r="O2" s="4"/>
      <c r="P2" s="4"/>
      <c r="Q2" s="4"/>
      <c r="R2" s="4"/>
      <c r="S2" s="10"/>
    </row>
    <row r="3" spans="1:19" s="3" customFormat="1" ht="13.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S3" s="8"/>
    </row>
    <row r="4" spans="1:19" ht="13.5">
      <c r="A4" s="13" t="s">
        <v>3</v>
      </c>
      <c r="B4" s="15" t="s">
        <v>4</v>
      </c>
      <c r="C4" s="16" t="s">
        <v>5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S4" s="8"/>
    </row>
    <row r="5" spans="1:19" ht="13.5">
      <c r="A5" s="13" t="s">
        <v>6</v>
      </c>
      <c r="B5" s="15" t="s">
        <v>7</v>
      </c>
      <c r="C5" s="16" t="s">
        <v>8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S5" s="8"/>
    </row>
    <row r="6" spans="1:19" ht="13.5">
      <c r="A6" s="13" t="s">
        <v>9</v>
      </c>
      <c r="B6" s="15" t="s">
        <v>12</v>
      </c>
      <c r="C6" s="16" t="s">
        <v>14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S6" s="8"/>
    </row>
    <row r="7" spans="1:19" ht="21.75">
      <c r="A7" s="13" t="s">
        <v>10</v>
      </c>
      <c r="B7" s="15" t="s">
        <v>98</v>
      </c>
      <c r="C7" s="16" t="s">
        <v>15</v>
      </c>
      <c r="D7" s="14">
        <v>1035</v>
      </c>
      <c r="E7" s="14">
        <v>404</v>
      </c>
      <c r="F7" s="14">
        <v>384</v>
      </c>
      <c r="G7" s="14">
        <v>93</v>
      </c>
      <c r="H7" s="14">
        <v>0</v>
      </c>
      <c r="S7" s="8"/>
    </row>
    <row r="8" spans="1:19" ht="13.5">
      <c r="A8" s="13" t="s">
        <v>74</v>
      </c>
      <c r="B8" s="15"/>
      <c r="C8" s="22" t="s">
        <v>70</v>
      </c>
      <c r="D8" s="14">
        <v>643</v>
      </c>
      <c r="E8" s="14">
        <v>0</v>
      </c>
      <c r="F8" s="14">
        <v>0</v>
      </c>
      <c r="G8" s="14">
        <v>0</v>
      </c>
      <c r="H8" s="14">
        <v>0</v>
      </c>
      <c r="S8" s="8"/>
    </row>
    <row r="9" spans="1:19" ht="13.5">
      <c r="A9" s="13" t="s">
        <v>54</v>
      </c>
      <c r="B9" s="15"/>
      <c r="C9" s="22" t="s">
        <v>71</v>
      </c>
      <c r="D9" s="14">
        <v>0</v>
      </c>
      <c r="E9" s="14">
        <v>0</v>
      </c>
      <c r="F9" s="14">
        <f>0</f>
        <v>0</v>
      </c>
      <c r="G9" s="14">
        <v>0</v>
      </c>
      <c r="H9" s="14">
        <v>0</v>
      </c>
      <c r="S9" s="8"/>
    </row>
    <row r="10" spans="1:19" ht="13.5">
      <c r="A10" s="13" t="s">
        <v>75</v>
      </c>
      <c r="B10" s="15"/>
      <c r="C10" s="22" t="s">
        <v>72</v>
      </c>
      <c r="D10" s="14">
        <v>290</v>
      </c>
      <c r="E10" s="14">
        <v>288</v>
      </c>
      <c r="F10" s="14">
        <v>274</v>
      </c>
      <c r="G10" s="14">
        <v>0</v>
      </c>
      <c r="H10" s="14">
        <v>0</v>
      </c>
      <c r="S10" s="8"/>
    </row>
    <row r="11" spans="1:19" ht="13.5">
      <c r="A11" s="13" t="s">
        <v>76</v>
      </c>
      <c r="B11" s="15"/>
      <c r="C11" s="22" t="s">
        <v>73</v>
      </c>
      <c r="D11" s="14">
        <v>102</v>
      </c>
      <c r="E11" s="14">
        <v>96</v>
      </c>
      <c r="F11" s="14">
        <v>110</v>
      </c>
      <c r="G11" s="14">
        <v>93</v>
      </c>
      <c r="H11" s="14">
        <v>0</v>
      </c>
      <c r="S11" s="8"/>
    </row>
    <row r="12" spans="1:19" ht="13.5">
      <c r="A12" s="13" t="s">
        <v>96</v>
      </c>
      <c r="B12" s="15"/>
      <c r="C12" s="22" t="s">
        <v>97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S12" s="8"/>
    </row>
    <row r="13" spans="1:19" ht="14.25" customHeight="1">
      <c r="A13" s="13" t="s">
        <v>11</v>
      </c>
      <c r="B13" s="15" t="s">
        <v>13</v>
      </c>
      <c r="C13" s="16" t="s">
        <v>16</v>
      </c>
      <c r="D13" s="14">
        <f>SUM(D4:D7)</f>
        <v>1036</v>
      </c>
      <c r="E13" s="14">
        <f>SUM(E4:E7)</f>
        <v>405</v>
      </c>
      <c r="F13" s="14">
        <f>SUM(F4:F7)</f>
        <v>385</v>
      </c>
      <c r="G13" s="14">
        <f>SUM(G4:G7)</f>
        <v>94</v>
      </c>
      <c r="H13" s="14">
        <f>SUM(H4:H7)</f>
        <v>1</v>
      </c>
      <c r="S13" s="8"/>
    </row>
    <row r="14" spans="1:19" ht="13.5">
      <c r="A14" s="13" t="s">
        <v>17</v>
      </c>
      <c r="B14" s="15"/>
      <c r="C14" s="16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S14" s="8"/>
    </row>
    <row r="15" spans="1:19" ht="13.5">
      <c r="A15" s="13" t="s">
        <v>19</v>
      </c>
      <c r="B15" s="15" t="s">
        <v>20</v>
      </c>
      <c r="C15" s="16" t="s">
        <v>21</v>
      </c>
      <c r="D15" s="14">
        <f>D13-D14</f>
        <v>1036</v>
      </c>
      <c r="E15" s="14">
        <f>E13-E14</f>
        <v>405</v>
      </c>
      <c r="F15" s="14">
        <f>F13-F14</f>
        <v>385</v>
      </c>
      <c r="G15" s="14">
        <f>G13-G14</f>
        <v>94</v>
      </c>
      <c r="H15" s="14">
        <f>H13-H14</f>
        <v>1</v>
      </c>
      <c r="S15" s="8"/>
    </row>
    <row r="16" spans="1:19" ht="13.5">
      <c r="A16" s="13" t="s">
        <v>22</v>
      </c>
      <c r="B16" s="15"/>
      <c r="C16" s="22" t="s">
        <v>86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S16" s="8"/>
    </row>
    <row r="17" spans="1:19" ht="13.5">
      <c r="A17" s="13" t="s">
        <v>23</v>
      </c>
      <c r="B17" s="23" t="s">
        <v>99</v>
      </c>
      <c r="C17" s="22" t="s">
        <v>87</v>
      </c>
      <c r="D17" s="14">
        <f>SUM(D18:D20)</f>
        <v>0</v>
      </c>
      <c r="E17" s="14">
        <f>SUM(E18:E20)</f>
        <v>0</v>
      </c>
      <c r="F17" s="14">
        <f>SUM(F18:F20)</f>
        <v>0</v>
      </c>
      <c r="G17" s="14">
        <f>SUM(G18:G20)</f>
        <v>0</v>
      </c>
      <c r="H17" s="14">
        <f>SUM(H18:H20)</f>
        <v>0</v>
      </c>
      <c r="S17" s="8"/>
    </row>
    <row r="18" spans="1:19" ht="24">
      <c r="A18" s="13" t="s">
        <v>77</v>
      </c>
      <c r="B18" s="15"/>
      <c r="C18" s="22" t="s">
        <v>80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S18" s="8"/>
    </row>
    <row r="19" spans="1:19" ht="13.5">
      <c r="A19" s="13" t="s">
        <v>78</v>
      </c>
      <c r="B19" s="15"/>
      <c r="C19" s="22" t="s">
        <v>81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S19" s="8"/>
    </row>
    <row r="20" spans="1:19" ht="13.5">
      <c r="A20" s="13" t="s">
        <v>79</v>
      </c>
      <c r="B20" s="15"/>
      <c r="C20" s="22" t="s">
        <v>82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S20" s="8"/>
    </row>
    <row r="21" spans="1:19" ht="13.5">
      <c r="A21" s="13" t="s">
        <v>24</v>
      </c>
      <c r="B21" s="15"/>
      <c r="C21" s="22" t="s">
        <v>94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S21" s="8"/>
    </row>
    <row r="22" spans="1:19" ht="13.5">
      <c r="A22" s="13" t="s">
        <v>25</v>
      </c>
      <c r="B22" s="15"/>
      <c r="C22" s="22" t="s">
        <v>95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S22" s="8"/>
    </row>
    <row r="23" spans="1:19" ht="13.5">
      <c r="A23" s="13" t="s">
        <v>26</v>
      </c>
      <c r="B23" s="15"/>
      <c r="C23" s="22" t="s">
        <v>93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S23" s="8"/>
    </row>
    <row r="24" spans="1:19" ht="14.25" thickBot="1">
      <c r="A24" s="24" t="s">
        <v>27</v>
      </c>
      <c r="B24" s="28" t="s">
        <v>88</v>
      </c>
      <c r="C24" s="29" t="s">
        <v>28</v>
      </c>
      <c r="D24" s="30">
        <f>SUM(D21:D23)+D17+D16</f>
        <v>0</v>
      </c>
      <c r="E24" s="30">
        <f>SUM(E21:E23)+E17+E16</f>
        <v>0</v>
      </c>
      <c r="F24" s="30">
        <f>SUM(F21:F23)+F17+F16</f>
        <v>0</v>
      </c>
      <c r="G24" s="30">
        <f>SUM(G21:G23)+G17+G16</f>
        <v>0</v>
      </c>
      <c r="H24" s="30">
        <f>SUM(H21:H23)+H17+H16</f>
        <v>0</v>
      </c>
      <c r="S24" s="8"/>
    </row>
    <row r="25" spans="1:19" ht="14.25" thickBot="1">
      <c r="A25" s="25" t="s">
        <v>29</v>
      </c>
      <c r="B25" s="31" t="s">
        <v>30</v>
      </c>
      <c r="C25" s="26" t="s">
        <v>31</v>
      </c>
      <c r="D25" s="26">
        <f>D24+D15</f>
        <v>1036</v>
      </c>
      <c r="E25" s="26">
        <f>E24+E15</f>
        <v>405</v>
      </c>
      <c r="F25" s="26">
        <f>F24+F15</f>
        <v>385</v>
      </c>
      <c r="G25" s="26">
        <f>G24+G15</f>
        <v>94</v>
      </c>
      <c r="H25" s="27">
        <f>H24+H15</f>
        <v>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9"/>
    </row>
    <row r="26" spans="1:19" s="3" customFormat="1" ht="13.5">
      <c r="A26" s="39" t="s">
        <v>32</v>
      </c>
      <c r="B26" s="39"/>
      <c r="C26" s="39"/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40"/>
      <c r="P26" s="40"/>
      <c r="Q26" s="6"/>
      <c r="R26" s="6"/>
      <c r="S26" s="8"/>
    </row>
    <row r="27" spans="1:19" ht="13.5">
      <c r="A27" s="13" t="s">
        <v>33</v>
      </c>
      <c r="B27" s="15" t="s">
        <v>37</v>
      </c>
      <c r="C27" s="16" t="s">
        <v>66</v>
      </c>
      <c r="D27" s="14">
        <v>65</v>
      </c>
      <c r="E27" s="14">
        <f>SUM(E28:E29)</f>
        <v>57</v>
      </c>
      <c r="F27" s="14">
        <f>SUM(F28:F29)</f>
        <v>57</v>
      </c>
      <c r="G27" s="14">
        <f>SUM(G28:G29)</f>
        <v>45</v>
      </c>
      <c r="H27" s="14">
        <f>SUM(H28:H29)</f>
        <v>40</v>
      </c>
      <c r="S27" s="8"/>
    </row>
    <row r="28" spans="1:19" s="5" customFormat="1" ht="13.5">
      <c r="A28" s="17" t="s">
        <v>64</v>
      </c>
      <c r="B28" s="18"/>
      <c r="C28" s="19" t="s">
        <v>84</v>
      </c>
      <c r="D28" s="20">
        <v>23</v>
      </c>
      <c r="E28" s="20">
        <v>15</v>
      </c>
      <c r="F28" s="20">
        <v>15</v>
      </c>
      <c r="G28" s="20">
        <v>5</v>
      </c>
      <c r="H28" s="20">
        <v>0</v>
      </c>
      <c r="S28" s="8"/>
    </row>
    <row r="29" spans="1:19" s="5" customFormat="1" ht="13.5">
      <c r="A29" s="17" t="s">
        <v>65</v>
      </c>
      <c r="B29" s="18"/>
      <c r="C29" s="19" t="s">
        <v>85</v>
      </c>
      <c r="D29" s="20">
        <v>42</v>
      </c>
      <c r="E29" s="20">
        <v>42</v>
      </c>
      <c r="F29" s="20">
        <v>42</v>
      </c>
      <c r="G29" s="20">
        <v>40</v>
      </c>
      <c r="H29" s="20">
        <v>40</v>
      </c>
      <c r="S29" s="8"/>
    </row>
    <row r="30" spans="1:19" s="5" customFormat="1" ht="13.5">
      <c r="A30" s="17" t="s">
        <v>34</v>
      </c>
      <c r="B30" s="18" t="s">
        <v>38</v>
      </c>
      <c r="C30" s="21" t="s">
        <v>67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S30" s="8"/>
    </row>
    <row r="31" spans="1:19" s="5" customFormat="1" ht="13.5">
      <c r="A31" s="17" t="s">
        <v>35</v>
      </c>
      <c r="B31" s="18" t="s">
        <v>39</v>
      </c>
      <c r="C31" s="21" t="s">
        <v>41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S31" s="8"/>
    </row>
    <row r="32" spans="1:19" s="5" customFormat="1" ht="13.5">
      <c r="A32" s="17" t="s">
        <v>36</v>
      </c>
      <c r="B32" s="18" t="s">
        <v>40</v>
      </c>
      <c r="C32" s="21" t="s">
        <v>68</v>
      </c>
      <c r="D32" s="20">
        <f>D31+D30+D27</f>
        <v>65</v>
      </c>
      <c r="E32" s="20">
        <f>E31+E30+E27</f>
        <v>57</v>
      </c>
      <c r="F32" s="20">
        <f>F31+F30+F27</f>
        <v>57</v>
      </c>
      <c r="G32" s="20">
        <f>G31+G30+G27</f>
        <v>45</v>
      </c>
      <c r="H32" s="20">
        <f>H31+H30+H27</f>
        <v>40</v>
      </c>
      <c r="S32" s="8"/>
    </row>
    <row r="33" spans="1:19" ht="13.5">
      <c r="A33" s="13" t="s">
        <v>42</v>
      </c>
      <c r="B33" s="15"/>
      <c r="C33" s="16" t="s">
        <v>43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S33" s="8"/>
    </row>
    <row r="34" spans="1:19" ht="13.5">
      <c r="A34" s="13" t="s">
        <v>42</v>
      </c>
      <c r="B34" s="15"/>
      <c r="C34" s="16" t="s">
        <v>100</v>
      </c>
      <c r="D34" s="14">
        <v>0</v>
      </c>
      <c r="E34" s="14">
        <v>0</v>
      </c>
      <c r="F34" s="14">
        <v>0</v>
      </c>
      <c r="G34" s="14">
        <v>0</v>
      </c>
      <c r="H34" s="14">
        <v>121</v>
      </c>
      <c r="S34" s="8"/>
    </row>
    <row r="35" spans="1:19" ht="13.5">
      <c r="A35" s="13" t="s">
        <v>44</v>
      </c>
      <c r="B35" s="15" t="s">
        <v>45</v>
      </c>
      <c r="C35" s="16" t="s">
        <v>46</v>
      </c>
      <c r="D35" s="14">
        <f>D32-D33</f>
        <v>65</v>
      </c>
      <c r="E35" s="14">
        <f>E32-E33</f>
        <v>57</v>
      </c>
      <c r="F35" s="14">
        <f>F32-F33</f>
        <v>57</v>
      </c>
      <c r="G35" s="14">
        <f>G32-G33</f>
        <v>45</v>
      </c>
      <c r="H35" s="14">
        <v>121</v>
      </c>
      <c r="S35" s="8"/>
    </row>
    <row r="36" spans="1:19" ht="13.5">
      <c r="A36" s="13" t="s">
        <v>47</v>
      </c>
      <c r="B36" s="15"/>
      <c r="C36" s="22" t="s">
        <v>89</v>
      </c>
      <c r="D36" s="14">
        <v>0</v>
      </c>
      <c r="E36" s="14"/>
      <c r="F36" s="14"/>
      <c r="G36" s="14"/>
      <c r="H36" s="14"/>
      <c r="S36" s="8"/>
    </row>
    <row r="37" spans="1:19" ht="13.5">
      <c r="A37" s="13" t="s">
        <v>48</v>
      </c>
      <c r="B37" s="23" t="s">
        <v>99</v>
      </c>
      <c r="C37" s="22" t="s">
        <v>90</v>
      </c>
      <c r="D37" s="14">
        <v>1005</v>
      </c>
      <c r="E37" s="14">
        <v>384</v>
      </c>
      <c r="F37" s="14">
        <f>SUM(F38:F40)</f>
        <v>364</v>
      </c>
      <c r="G37" s="14">
        <f>SUM(G38:G40)</f>
        <v>88</v>
      </c>
      <c r="H37" s="14">
        <v>0</v>
      </c>
      <c r="S37" s="8"/>
    </row>
    <row r="38" spans="1:19" ht="24">
      <c r="A38" s="13" t="s">
        <v>77</v>
      </c>
      <c r="B38" s="15"/>
      <c r="C38" s="22" t="s">
        <v>80</v>
      </c>
      <c r="D38" s="14">
        <v>633</v>
      </c>
      <c r="E38" s="14">
        <v>0</v>
      </c>
      <c r="F38" s="14">
        <v>0</v>
      </c>
      <c r="G38" s="14">
        <v>0</v>
      </c>
      <c r="H38" s="14">
        <v>0</v>
      </c>
      <c r="S38" s="8"/>
    </row>
    <row r="39" spans="1:19" ht="13.5">
      <c r="A39" s="13" t="s">
        <v>78</v>
      </c>
      <c r="B39" s="15"/>
      <c r="C39" s="22" t="s">
        <v>81</v>
      </c>
      <c r="D39" s="14">
        <v>280</v>
      </c>
      <c r="E39" s="14">
        <v>288</v>
      </c>
      <c r="F39" s="14">
        <v>264</v>
      </c>
      <c r="G39" s="14">
        <v>0</v>
      </c>
      <c r="H39" s="14">
        <v>0</v>
      </c>
      <c r="S39" s="8"/>
    </row>
    <row r="40" spans="1:19" ht="13.5">
      <c r="A40" s="13" t="s">
        <v>79</v>
      </c>
      <c r="B40" s="15"/>
      <c r="C40" s="22" t="s">
        <v>82</v>
      </c>
      <c r="D40" s="14">
        <v>92</v>
      </c>
      <c r="E40" s="14">
        <v>96</v>
      </c>
      <c r="F40" s="14">
        <v>100</v>
      </c>
      <c r="G40" s="14">
        <f>4*22</f>
        <v>88</v>
      </c>
      <c r="H40" s="14">
        <v>0</v>
      </c>
      <c r="S40" s="8"/>
    </row>
    <row r="41" spans="1:19" ht="13.5">
      <c r="A41" s="13" t="s">
        <v>49</v>
      </c>
      <c r="B41" s="15"/>
      <c r="C41" s="22" t="s">
        <v>91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S41" s="8"/>
    </row>
    <row r="42" spans="1:19" ht="13.5">
      <c r="A42" s="13" t="s">
        <v>50</v>
      </c>
      <c r="B42" s="15"/>
      <c r="C42" s="22" t="s">
        <v>92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S42" s="8"/>
    </row>
    <row r="43" spans="1:19" ht="13.5">
      <c r="A43" s="13" t="s">
        <v>51</v>
      </c>
      <c r="B43" s="15"/>
      <c r="C43" s="22" t="s">
        <v>93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S43" s="8"/>
    </row>
    <row r="44" spans="1:19" ht="14.25" thickBot="1">
      <c r="A44" s="24" t="s">
        <v>52</v>
      </c>
      <c r="B44" s="28" t="s">
        <v>83</v>
      </c>
      <c r="C44" s="29" t="s">
        <v>53</v>
      </c>
      <c r="D44" s="30">
        <f>SUM(D41:D43)+D37+D36</f>
        <v>1005</v>
      </c>
      <c r="E44" s="30">
        <f>SUM(E41:E43)+E37+E36</f>
        <v>384</v>
      </c>
      <c r="F44" s="30">
        <f>SUM(F41:F43)+F37+F36</f>
        <v>364</v>
      </c>
      <c r="G44" s="30">
        <f>SUM(G41:G43)+G37+G36</f>
        <v>88</v>
      </c>
      <c r="H44" s="30">
        <f>SUM(H41:H43)+H37+H36</f>
        <v>0</v>
      </c>
      <c r="S44" s="8"/>
    </row>
    <row r="45" spans="1:19" s="3" customFormat="1" ht="14.25" thickBot="1">
      <c r="A45" s="25" t="s">
        <v>54</v>
      </c>
      <c r="B45" s="31" t="s">
        <v>55</v>
      </c>
      <c r="C45" s="26" t="s">
        <v>56</v>
      </c>
      <c r="D45" s="26">
        <f>D35+D44</f>
        <v>1070</v>
      </c>
      <c r="E45" s="26">
        <f>E35+E44</f>
        <v>441</v>
      </c>
      <c r="F45" s="26">
        <f>F35+F44</f>
        <v>421</v>
      </c>
      <c r="G45" s="26">
        <f>G35+G44</f>
        <v>133</v>
      </c>
      <c r="H45" s="27">
        <f>H35+H44</f>
        <v>121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9"/>
    </row>
    <row r="46" spans="1:19" ht="13.5">
      <c r="A46" s="32" t="s">
        <v>57</v>
      </c>
      <c r="B46" s="32" t="s">
        <v>59</v>
      </c>
      <c r="C46" s="33" t="s">
        <v>61</v>
      </c>
      <c r="D46" s="33">
        <f>D25-D45</f>
        <v>-34</v>
      </c>
      <c r="E46" s="33">
        <v>-20</v>
      </c>
      <c r="F46" s="33">
        <v>-20</v>
      </c>
      <c r="G46" s="33">
        <v>-10</v>
      </c>
      <c r="H46" s="33">
        <v>-160</v>
      </c>
      <c r="S46" s="11"/>
    </row>
    <row r="47" spans="1:19" ht="14.25" thickBot="1">
      <c r="A47" s="13" t="s">
        <v>58</v>
      </c>
      <c r="B47" s="13" t="s">
        <v>60</v>
      </c>
      <c r="C47" s="14" t="s">
        <v>62</v>
      </c>
      <c r="D47" s="14">
        <v>210</v>
      </c>
      <c r="E47" s="14">
        <f aca="true" t="shared" si="0" ref="E47:R47">E2+E46</f>
        <v>190</v>
      </c>
      <c r="F47" s="14">
        <f t="shared" si="0"/>
        <v>170</v>
      </c>
      <c r="G47" s="14">
        <f t="shared" si="0"/>
        <v>160</v>
      </c>
      <c r="H47" s="14">
        <f t="shared" si="0"/>
        <v>0</v>
      </c>
      <c r="I47" s="1">
        <f t="shared" si="0"/>
        <v>0</v>
      </c>
      <c r="J47" s="1">
        <f t="shared" si="0"/>
        <v>0</v>
      </c>
      <c r="K47" s="1">
        <f t="shared" si="0"/>
        <v>0</v>
      </c>
      <c r="L47" s="1">
        <f t="shared" si="0"/>
        <v>0</v>
      </c>
      <c r="M47" s="1">
        <f t="shared" si="0"/>
        <v>0</v>
      </c>
      <c r="N47" s="1">
        <f t="shared" si="0"/>
        <v>0</v>
      </c>
      <c r="O47" s="1">
        <f t="shared" si="0"/>
        <v>0</v>
      </c>
      <c r="P47" s="1">
        <f t="shared" si="0"/>
        <v>0</v>
      </c>
      <c r="Q47" s="1">
        <f t="shared" si="0"/>
        <v>0</v>
      </c>
      <c r="R47" s="1">
        <f t="shared" si="0"/>
        <v>0</v>
      </c>
      <c r="S47" s="12" t="s">
        <v>63</v>
      </c>
    </row>
    <row r="48" ht="13.5">
      <c r="B48" s="2"/>
    </row>
    <row r="49" spans="1:5" ht="13.5">
      <c r="A49" s="36" t="s">
        <v>101</v>
      </c>
      <c r="B49" s="36"/>
      <c r="C49" s="36"/>
      <c r="D49" s="36"/>
      <c r="E49" s="36"/>
    </row>
    <row r="50" spans="1:5" ht="13.5">
      <c r="A50" s="36" t="s">
        <v>102</v>
      </c>
      <c r="B50" s="36"/>
      <c r="C50" s="36"/>
      <c r="D50" s="36"/>
      <c r="E50" s="36"/>
    </row>
    <row r="51" ht="13.5">
      <c r="B51" s="2"/>
    </row>
    <row r="52" spans="1:8" ht="13.5">
      <c r="A52" s="34"/>
      <c r="B52" s="34"/>
      <c r="C52" s="34"/>
      <c r="D52" s="34"/>
      <c r="E52" s="34"/>
      <c r="F52" s="34"/>
      <c r="G52" s="34"/>
      <c r="H52" s="34"/>
    </row>
  </sheetData>
  <sheetProtection/>
  <mergeCells count="7">
    <mergeCell ref="A52:H52"/>
    <mergeCell ref="A1:C1"/>
    <mergeCell ref="A49:E49"/>
    <mergeCell ref="A50:E50"/>
    <mergeCell ref="B2:C2"/>
    <mergeCell ref="A3:P3"/>
    <mergeCell ref="A26:P26"/>
  </mergeCells>
  <printOptions horizontalCentered="1"/>
  <pageMargins left="0.35433070866141736" right="0.31496062992125984" top="1.1023622047244095" bottom="0.7480314960629921" header="0.5118110236220472" footer="0.5118110236220472"/>
  <pageSetup fitToHeight="1" fitToWidth="1" horizontalDpi="300" verticalDpi="300" orientation="portrait" paperSize="9" scale="85" r:id="rId1"/>
  <headerFooter alignWithMargins="0">
    <oddHeader>&amp;C&amp;"Courier New,Tučné"&amp;16Svazek obcí Plynofikace (IČ: 71184341)
Schválený - Střednědobý výhled rozpočtu 2018 - 2022 (v tis. Kč)</oddHeader>
  </headerFooter>
  <ignoredErrors>
    <ignoredError sqref="V30:AB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Böhmová</dc:creator>
  <cp:keywords/>
  <dc:description/>
  <cp:lastModifiedBy>tsba</cp:lastModifiedBy>
  <cp:lastPrinted>2017-03-07T08:29:56Z</cp:lastPrinted>
  <dcterms:created xsi:type="dcterms:W3CDTF">2004-10-16T08:59:32Z</dcterms:created>
  <dcterms:modified xsi:type="dcterms:W3CDTF">2017-03-29T06:55:41Z</dcterms:modified>
  <cp:category/>
  <cp:version/>
  <cp:contentType/>
  <cp:contentStatus/>
</cp:coreProperties>
</file>